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nny\Downloads\"/>
    </mc:Choice>
  </mc:AlternateContent>
  <xr:revisionPtr revIDLastSave="0" documentId="8_{CAD76F1B-4E3C-4477-AF1E-2EEA21CA3748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Adjustments to Accounts" sheetId="4" r:id="rId1"/>
    <sheet name="Management Accounts" sheetId="8" r:id="rId2"/>
  </sheets>
  <definedNames>
    <definedName name="_xlnm.Print_Area" localSheetId="0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8" l="1"/>
  <c r="F9" i="8" s="1"/>
  <c r="F23" i="8" s="1"/>
  <c r="C21" i="8"/>
  <c r="B21" i="8"/>
  <c r="F20" i="8"/>
  <c r="D20" i="8"/>
  <c r="F19" i="8"/>
  <c r="D19" i="8"/>
  <c r="E18" i="8"/>
  <c r="F18" i="8"/>
  <c r="D18" i="8"/>
  <c r="D21" i="8"/>
  <c r="E17" i="8"/>
  <c r="F17" i="8"/>
  <c r="D17" i="8"/>
  <c r="E16" i="8"/>
  <c r="F16" i="8"/>
  <c r="D16" i="8"/>
  <c r="E15" i="8"/>
  <c r="F15" i="8"/>
  <c r="D15" i="8"/>
  <c r="F14" i="8"/>
  <c r="D14" i="8"/>
  <c r="E13" i="8"/>
  <c r="F13" i="8"/>
  <c r="D13" i="8"/>
  <c r="E12" i="8"/>
  <c r="E21" i="8"/>
  <c r="D12" i="8"/>
  <c r="D9" i="8"/>
  <c r="D24" i="8" s="1"/>
  <c r="C9" i="8"/>
  <c r="C23" i="8" s="1"/>
  <c r="B9" i="8"/>
  <c r="B23" i="8"/>
  <c r="E7" i="8"/>
  <c r="E9" i="8"/>
  <c r="B17" i="4"/>
  <c r="D14" i="4"/>
  <c r="D17" i="4"/>
  <c r="D15" i="4"/>
  <c r="D16" i="4"/>
  <c r="C17" i="4"/>
  <c r="C41" i="4"/>
  <c r="F65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F53" i="4"/>
  <c r="F52" i="4"/>
  <c r="F58" i="4"/>
  <c r="G50" i="4"/>
  <c r="B50" i="4"/>
  <c r="B41" i="4"/>
  <c r="D26" i="4"/>
  <c r="D41" i="4"/>
  <c r="D13" i="4"/>
  <c r="C43" i="4"/>
  <c r="B43" i="4"/>
  <c r="B53" i="4"/>
  <c r="B54" i="4"/>
  <c r="B56" i="4"/>
  <c r="G66" i="4"/>
  <c r="G67" i="4"/>
  <c r="D43" i="4"/>
  <c r="G71" i="4"/>
  <c r="G72" i="4"/>
  <c r="G74" i="4"/>
  <c r="E23" i="8"/>
  <c r="F7" i="8"/>
  <c r="F12" i="8"/>
  <c r="F21" i="8"/>
</calcChain>
</file>

<file path=xl/sharedStrings.xml><?xml version="1.0" encoding="utf-8"?>
<sst xmlns="http://schemas.openxmlformats.org/spreadsheetml/2006/main" count="132" uniqueCount="105">
  <si>
    <t>Insurance</t>
  </si>
  <si>
    <t>Total</t>
  </si>
  <si>
    <t>Telephone &amp; Postage</t>
  </si>
  <si>
    <t>INCOME</t>
  </si>
  <si>
    <t>Income from fundraising</t>
  </si>
  <si>
    <t>Total Income</t>
  </si>
  <si>
    <t>Furniture &amp; equipment</t>
  </si>
  <si>
    <t>Salaries and N.I.</t>
  </si>
  <si>
    <t>Staff recruitment</t>
  </si>
  <si>
    <t>Rent, rates, light &amp; heat</t>
  </si>
  <si>
    <t>Print, Stationery &amp; Publicity</t>
  </si>
  <si>
    <t>Training  &amp; conferences</t>
  </si>
  <si>
    <t>Fund raising expenses</t>
  </si>
  <si>
    <t>Bank charges</t>
  </si>
  <si>
    <t>Sundry expenses</t>
  </si>
  <si>
    <t>Total Expenditure</t>
  </si>
  <si>
    <t>Feeling Confident Project</t>
  </si>
  <si>
    <t>Receipts and Payments</t>
  </si>
  <si>
    <t>Income and Expenditure</t>
  </si>
  <si>
    <t xml:space="preserve">Income from classes  </t>
  </si>
  <si>
    <t>Adjutsment</t>
  </si>
  <si>
    <t xml:space="preserve"> EXPENDITURE</t>
  </si>
  <si>
    <t>Should be fixed asset not expenditure</t>
  </si>
  <si>
    <t>Surplus (Deficit)</t>
  </si>
  <si>
    <t>This is for the year ( Prepaid expense)</t>
  </si>
  <si>
    <t>This is for 3 months (Prepaid expense)</t>
  </si>
  <si>
    <t>Adjustment notes</t>
  </si>
  <si>
    <t>Depreciation</t>
  </si>
  <si>
    <t>£125  collected  not yet received</t>
  </si>
  <si>
    <t>Depreciation is £1000 for the year</t>
  </si>
  <si>
    <t>Nest Pension</t>
  </si>
  <si>
    <t>£200 for April not yet paid  to  Nest</t>
  </si>
  <si>
    <t xml:space="preserve">Revenue Grant- </t>
  </si>
  <si>
    <t>The receipts and payments accounts have been prepared</t>
  </si>
  <si>
    <t xml:space="preserve">You are required to: </t>
  </si>
  <si>
    <t>1. Complete the adjustments</t>
  </si>
  <si>
    <t>2. Caculate the Income and Expenditure</t>
  </si>
  <si>
    <t>3. Calculate the surplus/(Deficit)</t>
  </si>
  <si>
    <t>Bank Balance</t>
  </si>
  <si>
    <t>Petty Cash Balance</t>
  </si>
  <si>
    <t>Blance Sheet as at April 20xx</t>
  </si>
  <si>
    <t>Funds</t>
  </si>
  <si>
    <t>Suplus</t>
  </si>
  <si>
    <t>Based on Receipts and Payments</t>
  </si>
  <si>
    <t>Balamce Sheet Based On Accruals</t>
  </si>
  <si>
    <t>Fixed Asset</t>
  </si>
  <si>
    <t>Equipment</t>
  </si>
  <si>
    <t>Current Asset</t>
  </si>
  <si>
    <t>Bank</t>
  </si>
  <si>
    <t>Petty Cash</t>
  </si>
  <si>
    <t>Current Liabilities</t>
  </si>
  <si>
    <t>Less :Depreciation</t>
  </si>
  <si>
    <t>Debtors-Accrued Income</t>
  </si>
  <si>
    <t>Debtors - Unpaid Invoice</t>
  </si>
  <si>
    <t>Creditors - Telephone</t>
  </si>
  <si>
    <t>Creditor-Nest</t>
  </si>
  <si>
    <t xml:space="preserve">Prepaid expenses - rent, rates </t>
  </si>
  <si>
    <t>Prepaid expenses - Insurance</t>
  </si>
  <si>
    <t>Accrual £50 per month</t>
  </si>
  <si>
    <t>Accrual -Examiner's fees</t>
  </si>
  <si>
    <t>Examiner's fees</t>
  </si>
  <si>
    <t>Grant in advance</t>
  </si>
  <si>
    <t>Capital Grant</t>
  </si>
  <si>
    <t>Net Current Assets</t>
  </si>
  <si>
    <t>Surplus</t>
  </si>
  <si>
    <t>April</t>
  </si>
  <si>
    <t>check</t>
  </si>
  <si>
    <t>4. Calculate the new balance sheet</t>
  </si>
  <si>
    <t>This is for 3 months</t>
  </si>
  <si>
    <t>Management Accounts</t>
  </si>
  <si>
    <t>Stage 2-3</t>
  </si>
  <si>
    <t>Stage1</t>
  </si>
  <si>
    <t>Stage 1</t>
  </si>
  <si>
    <t>Variance</t>
  </si>
  <si>
    <t>Year</t>
  </si>
  <si>
    <t>Balance</t>
  </si>
  <si>
    <t xml:space="preserve"> </t>
  </si>
  <si>
    <t>Budget</t>
  </si>
  <si>
    <t>Actual</t>
  </si>
  <si>
    <t>to spend</t>
  </si>
  <si>
    <t xml:space="preserve">Income </t>
  </si>
  <si>
    <t>£</t>
  </si>
  <si>
    <t>Donations</t>
  </si>
  <si>
    <t>Total income</t>
  </si>
  <si>
    <t>Expenses</t>
  </si>
  <si>
    <t>Recruitment of PM</t>
  </si>
  <si>
    <t>Project Manager salary</t>
  </si>
  <si>
    <t>Employer salary costs</t>
  </si>
  <si>
    <t>Facilitators</t>
  </si>
  <si>
    <t>Guides</t>
  </si>
  <si>
    <t>Volunteers</t>
  </si>
  <si>
    <t>Premises costs</t>
  </si>
  <si>
    <t>Course Materials</t>
  </si>
  <si>
    <t>Organisational Overheads</t>
  </si>
  <si>
    <t>Surplus/deficit</t>
  </si>
  <si>
    <t>Overall Variance</t>
  </si>
  <si>
    <t>Answers</t>
  </si>
  <si>
    <t>Feeling Confident Project - adjustmen t to accounts</t>
  </si>
  <si>
    <t>ANSWER SHEET</t>
  </si>
  <si>
    <t>£100  training invoice unpaid not recorded in the  bookkeeping system</t>
  </si>
  <si>
    <t>£75 Bill for month not ye recorded in bookkeeping system still unpaid (Creditors)</t>
  </si>
  <si>
    <t>Payment for the month</t>
  </si>
  <si>
    <t>One off payment for the month</t>
  </si>
  <si>
    <t>Charged for the nonth</t>
  </si>
  <si>
    <t>Income from Cambrdge  City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</si>
</sst>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#,##0.00;\(#,##0.00\)"/>
    <numFmt numFmtId="167" formatCode="#,##0.00;\(#,##0.00"/>
  </numFmts>
  <fonts count="7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4" fillId="0" borderId="0" xfId="0" applyFont="1"/>
    <xf numFmtId="164" fontId="0" fillId="0" borderId="0" xfId="0" applyNumberForma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wrapText="1"/>
    </xf>
    <xf numFmtId="0" fontId="3" fillId="0" borderId="5" xfId="0" applyFont="1" applyBorder="1"/>
    <xf numFmtId="0" fontId="3" fillId="0" borderId="6" xfId="0" applyFont="1" applyBorder="1"/>
    <xf numFmtId="43" fontId="3" fillId="0" borderId="6" xfId="0" applyNumberFormat="1" applyFont="1" applyBorder="1"/>
    <xf numFmtId="43" fontId="3" fillId="0" borderId="7" xfId="0" applyNumberFormat="1" applyFont="1" applyBorder="1"/>
    <xf numFmtId="164" fontId="3" fillId="0" borderId="6" xfId="0" applyNumberFormat="1" applyFont="1" applyBorder="1"/>
    <xf numFmtId="164" fontId="3" fillId="0" borderId="5" xfId="0" applyNumberFormat="1" applyFont="1" applyBorder="1"/>
    <xf numFmtId="0" fontId="3" fillId="2" borderId="4" xfId="0" applyFont="1" applyFill="1" applyBorder="1" applyAlignment="1">
      <alignment wrapText="1"/>
    </xf>
    <xf numFmtId="43" fontId="3" fillId="2" borderId="6" xfId="0" applyNumberFormat="1" applyFont="1" applyFill="1" applyBorder="1"/>
    <xf numFmtId="0" fontId="3" fillId="0" borderId="4" xfId="0" applyFont="1" applyBorder="1" applyAlignment="1">
      <alignment horizontal="right" wrapText="1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43" fontId="3" fillId="0" borderId="6" xfId="0" applyNumberFormat="1" applyFont="1" applyBorder="1" applyAlignment="1">
      <alignment horizontal="right"/>
    </xf>
    <xf numFmtId="17" fontId="3" fillId="0" borderId="8" xfId="0" applyNumberFormat="1" applyFont="1" applyBorder="1" applyAlignment="1">
      <alignment horizontal="left" vertical="top"/>
    </xf>
    <xf numFmtId="0" fontId="0" fillId="0" borderId="9" xfId="0" applyBorder="1"/>
    <xf numFmtId="0" fontId="2" fillId="0" borderId="9" xfId="0" applyFont="1" applyBorder="1"/>
    <xf numFmtId="0" fontId="3" fillId="0" borderId="10" xfId="0" applyFont="1" applyBorder="1"/>
    <xf numFmtId="0" fontId="3" fillId="0" borderId="9" xfId="0" applyFont="1" applyBorder="1"/>
    <xf numFmtId="43" fontId="3" fillId="0" borderId="11" xfId="0" applyNumberFormat="1" applyFont="1" applyBorder="1"/>
    <xf numFmtId="43" fontId="3" fillId="0" borderId="11" xfId="0" applyNumberFormat="1" applyFont="1" applyBorder="1" applyAlignment="1">
      <alignment horizontal="right"/>
    </xf>
    <xf numFmtId="0" fontId="0" fillId="0" borderId="8" xfId="0" applyBorder="1"/>
    <xf numFmtId="17" fontId="3" fillId="0" borderId="9" xfId="0" applyNumberFormat="1" applyFont="1" applyBorder="1" applyAlignment="1">
      <alignment horizontal="left"/>
    </xf>
    <xf numFmtId="0" fontId="0" fillId="0" borderId="10" xfId="0" applyBorder="1"/>
    <xf numFmtId="0" fontId="0" fillId="0" borderId="2" xfId="0" applyBorder="1"/>
    <xf numFmtId="164" fontId="0" fillId="0" borderId="12" xfId="0" applyNumberFormat="1" applyBorder="1"/>
    <xf numFmtId="0" fontId="0" fillId="0" borderId="12" xfId="0" applyBorder="1"/>
    <xf numFmtId="0" fontId="0" fillId="0" borderId="3" xfId="0" applyBorder="1"/>
    <xf numFmtId="166" fontId="3" fillId="2" borderId="6" xfId="0" applyNumberFormat="1" applyFont="1" applyFill="1" applyBorder="1"/>
    <xf numFmtId="167" fontId="3" fillId="2" borderId="6" xfId="0" applyNumberFormat="1" applyFont="1" applyFill="1" applyBorder="1"/>
    <xf numFmtId="167" fontId="3" fillId="0" borderId="6" xfId="0" applyNumberFormat="1" applyFont="1" applyBorder="1"/>
    <xf numFmtId="166" fontId="3" fillId="0" borderId="5" xfId="0" applyNumberFormat="1" applyFont="1" applyBorder="1"/>
    <xf numFmtId="0" fontId="0" fillId="0" borderId="1" xfId="0" applyBorder="1"/>
    <xf numFmtId="0" fontId="6" fillId="0" borderId="9" xfId="0" applyFont="1" applyBorder="1"/>
    <xf numFmtId="0" fontId="0" fillId="0" borderId="13" xfId="0" applyBorder="1"/>
    <xf numFmtId="164" fontId="0" fillId="0" borderId="10" xfId="0" applyNumberFormat="1" applyBorder="1"/>
    <xf numFmtId="164" fontId="0" fillId="0" borderId="13" xfId="0" applyNumberFormat="1" applyBorder="1"/>
    <xf numFmtId="0" fontId="5" fillId="0" borderId="8" xfId="0" applyFont="1" applyBorder="1"/>
    <xf numFmtId="0" fontId="5" fillId="0" borderId="0" xfId="0" applyFont="1"/>
    <xf numFmtId="0" fontId="0" fillId="0" borderId="14" xfId="0" applyBorder="1"/>
    <xf numFmtId="43" fontId="0" fillId="0" borderId="0" xfId="0" applyNumberFormat="1"/>
    <xf numFmtId="0" fontId="6" fillId="0" borderId="8" xfId="0" applyFont="1" applyBorder="1"/>
    <xf numFmtId="0" fontId="0" fillId="0" borderId="15" xfId="0" applyBorder="1"/>
    <xf numFmtId="0" fontId="5" fillId="0" borderId="9" xfId="0" applyFont="1" applyBorder="1"/>
    <xf numFmtId="1" fontId="0" fillId="0" borderId="0" xfId="0" applyNumberFormat="1"/>
    <xf numFmtId="1" fontId="0" fillId="0" borderId="16" xfId="0" applyNumberFormat="1" applyBorder="1"/>
    <xf numFmtId="1" fontId="0" fillId="0" borderId="10" xfId="0" applyNumberFormat="1" applyBorder="1"/>
    <xf numFmtId="165" fontId="0" fillId="0" borderId="0" xfId="0" applyNumberFormat="1"/>
    <xf numFmtId="0" fontId="6" fillId="0" borderId="10" xfId="0" applyFont="1" applyBorder="1" applyAlignment="1">
      <alignment horizontal="right"/>
    </xf>
    <xf numFmtId="1" fontId="0" fillId="0" borderId="3" xfId="0" applyNumberFormat="1" applyBorder="1"/>
    <xf numFmtId="0" fontId="6" fillId="0" borderId="4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0" xfId="0" applyFont="1"/>
    <xf numFmtId="0" fontId="3" fillId="0" borderId="6" xfId="0" applyFont="1" applyBorder="1" applyAlignment="1">
      <alignment horizontal="center"/>
    </xf>
    <xf numFmtId="0" fontId="0" fillId="0" borderId="6" xfId="0" applyBorder="1"/>
    <xf numFmtId="3" fontId="3" fillId="0" borderId="6" xfId="0" applyNumberFormat="1" applyFont="1" applyBorder="1"/>
    <xf numFmtId="3" fontId="0" fillId="0" borderId="6" xfId="0" applyNumberFormat="1" applyBorder="1"/>
    <xf numFmtId="3" fontId="2" fillId="3" borderId="6" xfId="0" applyNumberFormat="1" applyFont="1" applyFill="1" applyBorder="1"/>
    <xf numFmtId="3" fontId="3" fillId="0" borderId="7" xfId="0" applyNumberFormat="1" applyFont="1" applyBorder="1"/>
    <xf numFmtId="3" fontId="2" fillId="2" borderId="7" xfId="0" applyNumberFormat="1" applyFont="1" applyFill="1" applyBorder="1"/>
    <xf numFmtId="3" fontId="2" fillId="2" borderId="17" xfId="0" applyNumberFormat="1" applyFont="1" applyFill="1" applyBorder="1"/>
    <xf numFmtId="3" fontId="2" fillId="0" borderId="6" xfId="0" applyNumberFormat="1" applyFont="1" applyBorder="1"/>
    <xf numFmtId="3" fontId="3" fillId="0" borderId="9" xfId="0" applyNumberFormat="1" applyFont="1" applyBorder="1"/>
    <xf numFmtId="3" fontId="2" fillId="4" borderId="6" xfId="0" applyNumberFormat="1" applyFont="1" applyFill="1" applyBorder="1"/>
    <xf numFmtId="3" fontId="3" fillId="0" borderId="11" xfId="0" applyNumberFormat="1" applyFont="1" applyBorder="1"/>
    <xf numFmtId="3" fontId="2" fillId="2" borderId="11" xfId="0" applyNumberFormat="1" applyFont="1" applyFill="1" applyBorder="1"/>
    <xf numFmtId="3" fontId="2" fillId="2" borderId="18" xfId="0" applyNumberFormat="1" applyFont="1" applyFill="1" applyBorder="1"/>
    <xf numFmtId="3" fontId="2" fillId="0" borderId="0" xfId="0" applyNumberFormat="1" applyFont="1"/>
    <xf numFmtId="3" fontId="6" fillId="0" borderId="0" xfId="0" applyNumberFormat="1" applyFont="1"/>
    <xf numFmtId="3" fontId="2" fillId="2" borderId="0" xfId="0" applyNumberFormat="1" applyFont="1" applyFill="1"/>
    <xf numFmtId="1" fontId="6" fillId="5" borderId="7" xfId="0" applyNumberFormat="1" applyFont="1" applyFill="1" applyBorder="1"/>
    <xf numFmtId="1" fontId="0" fillId="5" borderId="19" xfId="0" applyNumberFormat="1" applyFill="1" applyBorder="1"/>
    <xf numFmtId="0" fontId="3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topLeftCell="A62" zoomScale="88" zoomScaleNormal="88" workbookViewId="0">
      <selection activeCell="E31" sqref="E31"/>
    </sheetView>
  </sheetViews>
  <sheetFormatPr defaultRowHeight="12.75" x14ac:dyDescent="0.2"/>
  <cols>
    <col min="1" max="1" width="40.42578125" customWidth="1"/>
    <col min="2" max="2" width="14.85546875" customWidth="1"/>
    <col min="3" max="3" width="17.140625" customWidth="1"/>
    <col min="4" max="4" width="25.28515625" customWidth="1"/>
    <col min="5" max="5" width="59.42578125" customWidth="1"/>
    <col min="6" max="6" width="10.28515625" bestFit="1" customWidth="1"/>
  </cols>
  <sheetData>
    <row r="1" spans="1:5" ht="19.5" customHeight="1" x14ac:dyDescent="0.3">
      <c r="A1" s="2" t="s">
        <v>97</v>
      </c>
    </row>
    <row r="2" spans="1:5" ht="19.5" customHeight="1" x14ac:dyDescent="0.3">
      <c r="A2" s="2" t="s">
        <v>33</v>
      </c>
    </row>
    <row r="3" spans="1:5" ht="19.5" customHeight="1" x14ac:dyDescent="0.3">
      <c r="A3" s="2" t="s">
        <v>34</v>
      </c>
    </row>
    <row r="4" spans="1:5" ht="19.5" customHeight="1" x14ac:dyDescent="0.3">
      <c r="A4" s="2" t="s">
        <v>35</v>
      </c>
    </row>
    <row r="5" spans="1:5" ht="19.5" customHeight="1" x14ac:dyDescent="0.3">
      <c r="A5" s="2" t="s">
        <v>36</v>
      </c>
    </row>
    <row r="6" spans="1:5" ht="19.5" customHeight="1" x14ac:dyDescent="0.3">
      <c r="A6" s="2" t="s">
        <v>37</v>
      </c>
    </row>
    <row r="7" spans="1:5" ht="19.5" customHeight="1" x14ac:dyDescent="0.3">
      <c r="A7" s="2" t="s">
        <v>67</v>
      </c>
    </row>
    <row r="8" spans="1:5" ht="19.5" customHeight="1" x14ac:dyDescent="0.3">
      <c r="A8" s="2"/>
    </row>
    <row r="9" spans="1:5" ht="19.5" customHeight="1" thickBot="1" x14ac:dyDescent="0.35">
      <c r="A9" s="2" t="s">
        <v>98</v>
      </c>
    </row>
    <row r="10" spans="1:5" ht="30" x14ac:dyDescent="0.2">
      <c r="A10" s="20">
        <v>43922</v>
      </c>
      <c r="B10" s="7" t="s">
        <v>17</v>
      </c>
      <c r="C10" s="14" t="s">
        <v>20</v>
      </c>
      <c r="D10" s="16" t="s">
        <v>18</v>
      </c>
      <c r="E10" s="4" t="s">
        <v>26</v>
      </c>
    </row>
    <row r="11" spans="1:5" ht="15" customHeight="1" thickBot="1" x14ac:dyDescent="0.25">
      <c r="A11" s="21"/>
      <c r="B11" s="8" t="s">
        <v>1</v>
      </c>
      <c r="C11" s="8"/>
      <c r="D11" s="17" t="s">
        <v>1</v>
      </c>
      <c r="E11" s="6"/>
    </row>
    <row r="12" spans="1:5" ht="15" customHeight="1" x14ac:dyDescent="0.25">
      <c r="A12" s="22" t="s">
        <v>3</v>
      </c>
      <c r="B12" s="9"/>
      <c r="C12" s="9"/>
      <c r="D12" s="18"/>
      <c r="E12" s="23"/>
    </row>
    <row r="13" spans="1:5" ht="15" customHeight="1" x14ac:dyDescent="0.2">
      <c r="A13" s="24" t="s">
        <v>62</v>
      </c>
      <c r="B13" s="10">
        <v>4000</v>
      </c>
      <c r="C13" s="34"/>
      <c r="D13" s="19">
        <f>SUM(B13:C13)</f>
        <v>4000</v>
      </c>
      <c r="E13" s="23"/>
    </row>
    <row r="14" spans="1:5" ht="15" customHeight="1" x14ac:dyDescent="0.2">
      <c r="A14" s="24" t="s">
        <v>32</v>
      </c>
      <c r="B14" s="10">
        <v>6500</v>
      </c>
      <c r="C14" s="34">
        <v>-4333</v>
      </c>
      <c r="D14" s="19">
        <f>SUM(B14:C14)</f>
        <v>2167</v>
      </c>
      <c r="E14" s="23" t="s">
        <v>68</v>
      </c>
    </row>
    <row r="15" spans="1:5" ht="15" customHeight="1" x14ac:dyDescent="0.2">
      <c r="A15" s="24" t="s">
        <v>19</v>
      </c>
      <c r="B15" s="10">
        <v>300</v>
      </c>
      <c r="C15" s="15">
        <v>100</v>
      </c>
      <c r="D15" s="19">
        <f>SUM(B15:C15)</f>
        <v>400</v>
      </c>
      <c r="E15" s="23" t="s">
        <v>99</v>
      </c>
    </row>
    <row r="16" spans="1:5" ht="15" customHeight="1" x14ac:dyDescent="0.2">
      <c r="A16" s="24" t="s">
        <v>4</v>
      </c>
      <c r="B16" s="10">
        <v>220</v>
      </c>
      <c r="C16" s="15">
        <v>125</v>
      </c>
      <c r="D16" s="19">
        <f>SUM(B16:C16)</f>
        <v>345</v>
      </c>
      <c r="E16" s="23" t="s">
        <v>28</v>
      </c>
    </row>
    <row r="17" spans="1:7" ht="15" customHeight="1" thickBot="1" x14ac:dyDescent="0.25">
      <c r="A17" s="5" t="s">
        <v>5</v>
      </c>
      <c r="B17" s="25">
        <f>SUM(B13:B16)</f>
        <v>11020</v>
      </c>
      <c r="C17" s="25">
        <f>SUM(C13:C16)</f>
        <v>-4108</v>
      </c>
      <c r="D17" s="26">
        <f>SUM(D13:D16)</f>
        <v>6912</v>
      </c>
      <c r="E17" s="6"/>
      <c r="F17" s="46"/>
      <c r="G17" s="46"/>
    </row>
    <row r="18" spans="1:7" ht="15" customHeight="1" x14ac:dyDescent="0.2">
      <c r="A18" s="1"/>
      <c r="B18" s="12"/>
      <c r="C18" s="12"/>
      <c r="D18" s="9"/>
      <c r="E18" s="1"/>
      <c r="F18" s="46"/>
    </row>
    <row r="19" spans="1:7" ht="15" customHeight="1" x14ac:dyDescent="0.2">
      <c r="A19" s="1"/>
      <c r="B19" s="12"/>
      <c r="C19" s="12"/>
      <c r="D19" s="9"/>
      <c r="E19" s="1"/>
    </row>
    <row r="20" spans="1:7" ht="21.75" customHeight="1" thickBot="1" x14ac:dyDescent="0.35">
      <c r="A20" s="2" t="s">
        <v>16</v>
      </c>
      <c r="B20" s="12"/>
      <c r="C20" s="12"/>
      <c r="D20" s="9"/>
      <c r="E20" s="1"/>
    </row>
    <row r="21" spans="1:7" ht="15" customHeight="1" x14ac:dyDescent="0.2">
      <c r="A21" s="27"/>
      <c r="B21" s="7" t="s">
        <v>17</v>
      </c>
      <c r="C21" s="14" t="s">
        <v>20</v>
      </c>
      <c r="D21" s="16" t="s">
        <v>18</v>
      </c>
      <c r="E21" s="4" t="s">
        <v>26</v>
      </c>
    </row>
    <row r="22" spans="1:7" ht="15" customHeight="1" thickBot="1" x14ac:dyDescent="0.25">
      <c r="A22" s="21"/>
      <c r="B22" s="8" t="s">
        <v>1</v>
      </c>
      <c r="C22" s="8"/>
      <c r="D22" s="17" t="s">
        <v>1</v>
      </c>
      <c r="E22" s="6"/>
    </row>
    <row r="23" spans="1:7" ht="15" customHeight="1" x14ac:dyDescent="0.2">
      <c r="A23" s="24"/>
      <c r="B23" s="12"/>
      <c r="C23" s="12"/>
      <c r="D23" s="9"/>
      <c r="E23" s="23"/>
    </row>
    <row r="24" spans="1:7" ht="15" customHeight="1" x14ac:dyDescent="0.2">
      <c r="A24" s="28"/>
      <c r="B24" s="12"/>
      <c r="C24" s="12"/>
      <c r="D24" s="9"/>
      <c r="E24" s="23"/>
    </row>
    <row r="25" spans="1:7" ht="15" customHeight="1" x14ac:dyDescent="0.25">
      <c r="A25" s="22" t="s">
        <v>21</v>
      </c>
      <c r="B25" s="12"/>
      <c r="C25" s="12"/>
      <c r="D25" s="9"/>
      <c r="E25" s="29"/>
    </row>
    <row r="26" spans="1:7" ht="15" customHeight="1" x14ac:dyDescent="0.2">
      <c r="A26" s="24" t="s">
        <v>6</v>
      </c>
      <c r="B26" s="10">
        <v>4000</v>
      </c>
      <c r="C26" s="35">
        <v>-4000</v>
      </c>
      <c r="D26" s="10">
        <f>SUM(B26:C26)</f>
        <v>0</v>
      </c>
      <c r="E26" s="23" t="s">
        <v>22</v>
      </c>
    </row>
    <row r="27" spans="1:7" ht="15" x14ac:dyDescent="0.2">
      <c r="A27" s="24" t="s">
        <v>7</v>
      </c>
      <c r="B27" s="10">
        <v>1470</v>
      </c>
      <c r="C27" s="36"/>
      <c r="D27" s="10">
        <f t="shared" ref="D27:D40" si="0">SUM(B27:C27)</f>
        <v>1470</v>
      </c>
      <c r="E27" s="23" t="s">
        <v>101</v>
      </c>
    </row>
    <row r="28" spans="1:7" ht="15" x14ac:dyDescent="0.2">
      <c r="A28" s="24" t="s">
        <v>30</v>
      </c>
      <c r="B28" s="10"/>
      <c r="C28" s="36">
        <v>200</v>
      </c>
      <c r="D28" s="10">
        <f t="shared" si="0"/>
        <v>200</v>
      </c>
      <c r="E28" s="23" t="s">
        <v>31</v>
      </c>
    </row>
    <row r="29" spans="1:7" ht="15" customHeight="1" x14ac:dyDescent="0.2">
      <c r="A29" s="24" t="s">
        <v>8</v>
      </c>
      <c r="B29" s="10">
        <v>650</v>
      </c>
      <c r="C29" s="36"/>
      <c r="D29" s="10">
        <f t="shared" si="0"/>
        <v>650</v>
      </c>
      <c r="E29" s="23" t="s">
        <v>102</v>
      </c>
    </row>
    <row r="30" spans="1:7" ht="17.25" customHeight="1" x14ac:dyDescent="0.2">
      <c r="A30" s="24" t="s">
        <v>9</v>
      </c>
      <c r="B30" s="10">
        <v>600</v>
      </c>
      <c r="C30" s="35">
        <v>-400</v>
      </c>
      <c r="D30" s="10">
        <f t="shared" si="0"/>
        <v>200</v>
      </c>
      <c r="E30" s="23" t="s">
        <v>25</v>
      </c>
    </row>
    <row r="31" spans="1:7" ht="15" customHeight="1" x14ac:dyDescent="0.2">
      <c r="A31" s="24" t="s">
        <v>2</v>
      </c>
      <c r="B31" s="10">
        <v>0</v>
      </c>
      <c r="C31" s="35">
        <v>75</v>
      </c>
      <c r="D31" s="10">
        <f t="shared" si="0"/>
        <v>75</v>
      </c>
      <c r="E31" s="81" t="s">
        <v>100</v>
      </c>
    </row>
    <row r="32" spans="1:7" ht="15" customHeight="1" x14ac:dyDescent="0.2">
      <c r="A32" s="24" t="s">
        <v>10</v>
      </c>
      <c r="B32" s="10">
        <v>96</v>
      </c>
      <c r="C32" s="36"/>
      <c r="D32" s="10">
        <f t="shared" si="0"/>
        <v>96</v>
      </c>
      <c r="E32" s="23" t="s">
        <v>101</v>
      </c>
    </row>
    <row r="33" spans="1:7" ht="15" customHeight="1" x14ac:dyDescent="0.2">
      <c r="A33" s="24" t="s">
        <v>0</v>
      </c>
      <c r="B33" s="10">
        <v>200</v>
      </c>
      <c r="C33" s="35">
        <v>-183</v>
      </c>
      <c r="D33" s="10">
        <f t="shared" si="0"/>
        <v>17</v>
      </c>
      <c r="E33" s="23" t="s">
        <v>24</v>
      </c>
    </row>
    <row r="34" spans="1:7" ht="15" customHeight="1" x14ac:dyDescent="0.2">
      <c r="A34" s="24" t="s">
        <v>60</v>
      </c>
      <c r="B34" s="10">
        <v>0</v>
      </c>
      <c r="C34" s="35">
        <v>50</v>
      </c>
      <c r="D34" s="10">
        <f t="shared" si="0"/>
        <v>50</v>
      </c>
      <c r="E34" s="23" t="s">
        <v>58</v>
      </c>
    </row>
    <row r="35" spans="1:7" ht="15" customHeight="1" x14ac:dyDescent="0.2">
      <c r="A35" s="24" t="s">
        <v>11</v>
      </c>
      <c r="B35" s="10">
        <v>100</v>
      </c>
      <c r="C35" s="36"/>
      <c r="D35" s="10">
        <f t="shared" si="0"/>
        <v>100</v>
      </c>
      <c r="E35" s="23" t="s">
        <v>101</v>
      </c>
    </row>
    <row r="36" spans="1:7" ht="15" customHeight="1" x14ac:dyDescent="0.2">
      <c r="A36" s="24" t="s">
        <v>12</v>
      </c>
      <c r="B36" s="10">
        <v>25</v>
      </c>
      <c r="C36" s="36"/>
      <c r="D36" s="10">
        <f t="shared" si="0"/>
        <v>25</v>
      </c>
      <c r="E36" s="23" t="s">
        <v>101</v>
      </c>
    </row>
    <row r="37" spans="1:7" ht="15" customHeight="1" x14ac:dyDescent="0.2">
      <c r="A37" s="24" t="s">
        <v>13</v>
      </c>
      <c r="B37" s="10">
        <v>5</v>
      </c>
      <c r="C37" s="36"/>
      <c r="D37" s="10">
        <f t="shared" si="0"/>
        <v>5</v>
      </c>
      <c r="E37" s="23" t="s">
        <v>103</v>
      </c>
    </row>
    <row r="38" spans="1:7" ht="15" customHeight="1" x14ac:dyDescent="0.2">
      <c r="A38" s="24" t="s">
        <v>27</v>
      </c>
      <c r="B38" s="10"/>
      <c r="C38" s="35">
        <v>83.33</v>
      </c>
      <c r="D38" s="10">
        <f t="shared" si="0"/>
        <v>83.33</v>
      </c>
      <c r="E38" s="23" t="s">
        <v>29</v>
      </c>
    </row>
    <row r="39" spans="1:7" ht="15" customHeight="1" x14ac:dyDescent="0.2">
      <c r="A39" s="24" t="s">
        <v>14</v>
      </c>
      <c r="B39" s="10">
        <v>45</v>
      </c>
      <c r="C39" s="36"/>
      <c r="D39" s="10">
        <f t="shared" si="0"/>
        <v>45</v>
      </c>
      <c r="E39" s="23" t="s">
        <v>101</v>
      </c>
    </row>
    <row r="40" spans="1:7" ht="15" customHeight="1" x14ac:dyDescent="0.2">
      <c r="A40" s="24"/>
      <c r="B40" s="10"/>
      <c r="C40" s="36"/>
      <c r="D40" s="10">
        <f t="shared" si="0"/>
        <v>0</v>
      </c>
      <c r="E40" s="23"/>
    </row>
    <row r="41" spans="1:7" ht="15" customHeight="1" thickBot="1" x14ac:dyDescent="0.25">
      <c r="A41" s="24" t="s">
        <v>15</v>
      </c>
      <c r="B41" s="11">
        <f>SUM(B26:B40)</f>
        <v>7191</v>
      </c>
      <c r="C41" s="11">
        <f>SUM(C26:C40)</f>
        <v>-4174.67</v>
      </c>
      <c r="D41" s="11">
        <f>SUM(D26:D40)</f>
        <v>3016.33</v>
      </c>
      <c r="E41" s="29"/>
    </row>
    <row r="42" spans="1:7" ht="15" customHeight="1" thickTop="1" x14ac:dyDescent="0.2">
      <c r="A42" s="24"/>
      <c r="B42" s="12"/>
      <c r="C42" s="12"/>
      <c r="D42" s="9"/>
      <c r="E42" s="29"/>
    </row>
    <row r="43" spans="1:7" ht="15.75" thickBot="1" x14ac:dyDescent="0.25">
      <c r="A43" s="24" t="s">
        <v>23</v>
      </c>
      <c r="B43" s="13">
        <f>B17-B41</f>
        <v>3829</v>
      </c>
      <c r="C43" s="13">
        <f>C17-C41</f>
        <v>66.670000000000073</v>
      </c>
      <c r="D43" s="37">
        <f>D17-D41</f>
        <v>3895.67</v>
      </c>
      <c r="E43" s="29"/>
    </row>
    <row r="44" spans="1:7" ht="15" customHeight="1" thickBot="1" x14ac:dyDescent="0.25">
      <c r="A44" s="30"/>
      <c r="B44" s="31"/>
      <c r="C44" s="31"/>
      <c r="D44" s="32"/>
      <c r="E44" s="33"/>
    </row>
    <row r="45" spans="1:7" ht="15" customHeight="1" thickBot="1" x14ac:dyDescent="0.25">
      <c r="B45" s="3"/>
      <c r="C45" s="3"/>
    </row>
    <row r="46" spans="1:7" ht="20.100000000000001" customHeight="1" x14ac:dyDescent="0.2">
      <c r="A46" s="43" t="s">
        <v>43</v>
      </c>
      <c r="B46" s="38"/>
      <c r="E46" s="47" t="s">
        <v>44</v>
      </c>
      <c r="F46" s="48"/>
      <c r="G46" s="38"/>
    </row>
    <row r="47" spans="1:7" ht="20.100000000000001" customHeight="1" x14ac:dyDescent="0.2">
      <c r="A47" s="39" t="s">
        <v>40</v>
      </c>
      <c r="B47" s="29"/>
      <c r="E47" s="39" t="s">
        <v>45</v>
      </c>
      <c r="G47" s="54" t="s">
        <v>65</v>
      </c>
    </row>
    <row r="48" spans="1:7" ht="20.100000000000001" customHeight="1" x14ac:dyDescent="0.2">
      <c r="A48" s="21" t="s">
        <v>38</v>
      </c>
      <c r="B48" s="29">
        <v>3740</v>
      </c>
      <c r="E48" s="49" t="s">
        <v>46</v>
      </c>
      <c r="G48" s="29">
        <v>4000</v>
      </c>
    </row>
    <row r="49" spans="1:7" ht="20.100000000000001" customHeight="1" x14ac:dyDescent="0.2">
      <c r="A49" s="21" t="s">
        <v>39</v>
      </c>
      <c r="B49" s="29">
        <v>89</v>
      </c>
      <c r="E49" s="49" t="s">
        <v>51</v>
      </c>
      <c r="F49" s="50"/>
      <c r="G49" s="51">
        <v>-83.33</v>
      </c>
    </row>
    <row r="50" spans="1:7" ht="20.100000000000001" customHeight="1" thickBot="1" x14ac:dyDescent="0.25">
      <c r="A50" s="21"/>
      <c r="B50" s="40">
        <f>SUM(B48:B49)</f>
        <v>3829</v>
      </c>
      <c r="E50" s="21"/>
      <c r="F50" s="50"/>
      <c r="G50" s="52">
        <f>SUM(G48:G49)</f>
        <v>3916.67</v>
      </c>
    </row>
    <row r="51" spans="1:7" ht="20.100000000000001" customHeight="1" thickTop="1" x14ac:dyDescent="0.2">
      <c r="A51" s="21"/>
      <c r="B51" s="29"/>
      <c r="E51" s="39" t="s">
        <v>47</v>
      </c>
      <c r="G51" s="29"/>
    </row>
    <row r="52" spans="1:7" ht="20.100000000000001" customHeight="1" x14ac:dyDescent="0.2">
      <c r="A52" s="21" t="s">
        <v>41</v>
      </c>
      <c r="B52" s="29"/>
      <c r="E52" s="49" t="s">
        <v>48</v>
      </c>
      <c r="F52">
        <f>B48</f>
        <v>3740</v>
      </c>
      <c r="G52" s="29"/>
    </row>
    <row r="53" spans="1:7" ht="20.100000000000001" customHeight="1" x14ac:dyDescent="0.2">
      <c r="A53" s="21" t="s">
        <v>42</v>
      </c>
      <c r="B53" s="41">
        <f>B43</f>
        <v>3829</v>
      </c>
      <c r="E53" s="49" t="s">
        <v>49</v>
      </c>
      <c r="F53">
        <f>B49</f>
        <v>89</v>
      </c>
      <c r="G53" s="29"/>
    </row>
    <row r="54" spans="1:7" ht="20.100000000000001" customHeight="1" thickBot="1" x14ac:dyDescent="0.25">
      <c r="A54" s="21"/>
      <c r="B54" s="42">
        <f>SUM(B53)</f>
        <v>3829</v>
      </c>
      <c r="E54" s="49" t="s">
        <v>53</v>
      </c>
      <c r="F54">
        <v>100</v>
      </c>
      <c r="G54" s="29"/>
    </row>
    <row r="55" spans="1:7" ht="20.100000000000001" customHeight="1" thickTop="1" x14ac:dyDescent="0.2">
      <c r="A55" s="21"/>
      <c r="B55" s="41"/>
      <c r="E55" s="49" t="s">
        <v>52</v>
      </c>
      <c r="F55">
        <v>125</v>
      </c>
      <c r="G55" s="29"/>
    </row>
    <row r="56" spans="1:7" ht="20.100000000000001" customHeight="1" x14ac:dyDescent="0.2">
      <c r="A56" s="21"/>
      <c r="B56" s="41">
        <f>B54-B50</f>
        <v>0</v>
      </c>
      <c r="E56" s="49" t="s">
        <v>56</v>
      </c>
      <c r="F56">
        <v>400</v>
      </c>
      <c r="G56" s="29"/>
    </row>
    <row r="57" spans="1:7" ht="20.100000000000001" customHeight="1" x14ac:dyDescent="0.2">
      <c r="A57" s="21"/>
      <c r="B57" s="41"/>
      <c r="E57" s="49" t="s">
        <v>57</v>
      </c>
      <c r="F57" s="45">
        <v>183</v>
      </c>
      <c r="G57" s="29"/>
    </row>
    <row r="58" spans="1:7" ht="20.100000000000001" customHeight="1" x14ac:dyDescent="0.2">
      <c r="A58" s="21"/>
      <c r="B58" s="41"/>
      <c r="E58" s="49"/>
      <c r="F58">
        <f>SUM(F52:F57)</f>
        <v>4637</v>
      </c>
      <c r="G58" s="29"/>
    </row>
    <row r="59" spans="1:7" ht="20.100000000000001" customHeight="1" x14ac:dyDescent="0.2">
      <c r="A59" s="21"/>
      <c r="B59" s="41"/>
      <c r="E59" s="49"/>
      <c r="G59" s="29"/>
    </row>
    <row r="60" spans="1:7" ht="20.100000000000001" customHeight="1" thickBot="1" x14ac:dyDescent="0.25">
      <c r="A60" s="30"/>
      <c r="B60" s="33"/>
      <c r="E60" s="39" t="s">
        <v>50</v>
      </c>
      <c r="G60" s="29"/>
    </row>
    <row r="61" spans="1:7" ht="20.100000000000001" customHeight="1" x14ac:dyDescent="0.2">
      <c r="E61" s="49" t="s">
        <v>54</v>
      </c>
      <c r="F61">
        <v>75</v>
      </c>
      <c r="G61" s="29"/>
    </row>
    <row r="62" spans="1:7" ht="20.100000000000001" customHeight="1" x14ac:dyDescent="0.2">
      <c r="E62" s="49" t="s">
        <v>55</v>
      </c>
      <c r="F62">
        <v>200</v>
      </c>
      <c r="G62" s="29"/>
    </row>
    <row r="63" spans="1:7" ht="20.100000000000001" customHeight="1" x14ac:dyDescent="0.2">
      <c r="E63" s="49" t="s">
        <v>61</v>
      </c>
      <c r="F63">
        <v>4333</v>
      </c>
      <c r="G63" s="29"/>
    </row>
    <row r="64" spans="1:7" ht="20.100000000000001" customHeight="1" x14ac:dyDescent="0.2">
      <c r="E64" s="49" t="s">
        <v>59</v>
      </c>
      <c r="F64">
        <v>50</v>
      </c>
      <c r="G64" s="29"/>
    </row>
    <row r="65" spans="5:8" ht="20.100000000000001" customHeight="1" x14ac:dyDescent="0.2">
      <c r="E65" s="21"/>
      <c r="F65" s="45">
        <f>SUM(F61:F64)</f>
        <v>4658</v>
      </c>
      <c r="G65" s="29"/>
    </row>
    <row r="66" spans="5:8" ht="20.100000000000001" customHeight="1" x14ac:dyDescent="0.2">
      <c r="E66" s="49" t="s">
        <v>63</v>
      </c>
      <c r="G66" s="29">
        <f>F58-F65</f>
        <v>-21</v>
      </c>
    </row>
    <row r="67" spans="5:8" ht="15" customHeight="1" thickBot="1" x14ac:dyDescent="0.25">
      <c r="E67" s="21"/>
      <c r="G67" s="79">
        <f>G50+G66</f>
        <v>3895.67</v>
      </c>
    </row>
    <row r="68" spans="5:8" ht="15" customHeight="1" thickTop="1" x14ac:dyDescent="0.2">
      <c r="E68" s="21"/>
      <c r="G68" s="29"/>
    </row>
    <row r="69" spans="5:8" ht="15" customHeight="1" x14ac:dyDescent="0.2">
      <c r="E69" s="21"/>
      <c r="G69" s="29"/>
    </row>
    <row r="70" spans="5:8" ht="15.75" x14ac:dyDescent="0.25">
      <c r="E70" s="22" t="s">
        <v>41</v>
      </c>
      <c r="G70" s="29"/>
    </row>
    <row r="71" spans="5:8" x14ac:dyDescent="0.2">
      <c r="E71" s="49" t="s">
        <v>64</v>
      </c>
      <c r="G71" s="53">
        <f>D43</f>
        <v>3895.67</v>
      </c>
    </row>
    <row r="72" spans="5:8" ht="15" customHeight="1" thickBot="1" x14ac:dyDescent="0.25">
      <c r="E72" s="21"/>
      <c r="G72" s="80">
        <f>SUM(G71)</f>
        <v>3895.67</v>
      </c>
    </row>
    <row r="73" spans="5:8" ht="15" customHeight="1" thickTop="1" x14ac:dyDescent="0.2">
      <c r="E73" s="21"/>
      <c r="G73" s="52"/>
    </row>
    <row r="74" spans="5:8" ht="15" customHeight="1" thickBot="1" x14ac:dyDescent="0.25">
      <c r="E74" s="30"/>
      <c r="F74" s="32"/>
      <c r="G74" s="55">
        <f>G72-G67</f>
        <v>0</v>
      </c>
      <c r="H74" s="44" t="s">
        <v>66</v>
      </c>
    </row>
    <row r="75" spans="5:8" ht="15" customHeight="1" x14ac:dyDescent="0.2"/>
    <row r="76" spans="5:8" ht="15" customHeight="1" x14ac:dyDescent="0.2"/>
    <row r="77" spans="5:8" ht="15" customHeight="1" x14ac:dyDescent="0.2"/>
    <row r="78" spans="5:8" ht="15" customHeight="1" x14ac:dyDescent="0.2"/>
    <row r="79" spans="5:8" ht="15" customHeight="1" x14ac:dyDescent="0.2"/>
    <row r="80" spans="5:8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20.25" customHeight="1" x14ac:dyDescent="0.2"/>
  </sheetData>
  <phoneticPr fontId="1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tabSelected="1" workbookViewId="0">
      <selection activeCell="G25" sqref="G25"/>
    </sheetView>
  </sheetViews>
  <sheetFormatPr defaultRowHeight="12.75" x14ac:dyDescent="0.2"/>
  <cols>
    <col min="1" max="1" width="27.7109375" bestFit="1" customWidth="1"/>
    <col min="2" max="2" width="11.85546875" customWidth="1"/>
    <col min="3" max="3" width="13" customWidth="1"/>
    <col min="4" max="4" width="10.28515625" customWidth="1"/>
    <col min="5" max="5" width="10.5703125" customWidth="1"/>
    <col min="6" max="6" width="10.7109375" customWidth="1"/>
  </cols>
  <sheetData>
    <row r="1" spans="1:6" ht="15.75" thickBot="1" x14ac:dyDescent="0.25">
      <c r="A1" s="1" t="s">
        <v>96</v>
      </c>
      <c r="B1" s="1"/>
      <c r="C1" s="1"/>
      <c r="D1" s="1"/>
      <c r="E1" s="1"/>
    </row>
    <row r="2" spans="1:6" ht="15.75" thickBot="1" x14ac:dyDescent="0.25">
      <c r="A2" s="1" t="s">
        <v>69</v>
      </c>
      <c r="B2" s="1"/>
      <c r="C2" s="1"/>
      <c r="D2" s="1"/>
      <c r="E2" s="1"/>
      <c r="F2" s="56" t="s">
        <v>70</v>
      </c>
    </row>
    <row r="3" spans="1:6" ht="15.75" x14ac:dyDescent="0.25">
      <c r="A3" s="1"/>
      <c r="B3" s="57" t="s">
        <v>71</v>
      </c>
      <c r="C3" s="57" t="s">
        <v>72</v>
      </c>
      <c r="D3" s="57" t="s">
        <v>73</v>
      </c>
      <c r="E3" s="57" t="s">
        <v>74</v>
      </c>
      <c r="F3" s="58" t="s">
        <v>75</v>
      </c>
    </row>
    <row r="4" spans="1:6" ht="16.5" thickBot="1" x14ac:dyDescent="0.3">
      <c r="A4" s="1" t="s">
        <v>76</v>
      </c>
      <c r="B4" s="59" t="s">
        <v>77</v>
      </c>
      <c r="C4" s="59" t="s">
        <v>78</v>
      </c>
      <c r="D4" s="59" t="s">
        <v>76</v>
      </c>
      <c r="E4" s="59" t="s">
        <v>77</v>
      </c>
      <c r="F4" s="59" t="s">
        <v>79</v>
      </c>
    </row>
    <row r="5" spans="1:6" ht="15" x14ac:dyDescent="0.2">
      <c r="A5" s="1"/>
      <c r="B5" s="9"/>
      <c r="C5" s="9"/>
      <c r="D5" s="9"/>
      <c r="E5" s="24"/>
      <c r="F5" s="60"/>
    </row>
    <row r="6" spans="1:6" ht="15.75" x14ac:dyDescent="0.25">
      <c r="A6" s="61" t="s">
        <v>80</v>
      </c>
      <c r="B6" s="62" t="s">
        <v>81</v>
      </c>
      <c r="C6" s="62" t="s">
        <v>81</v>
      </c>
      <c r="D6" s="62" t="s">
        <v>81</v>
      </c>
      <c r="E6" s="24" t="s">
        <v>76</v>
      </c>
      <c r="F6" s="63"/>
    </row>
    <row r="7" spans="1:6" ht="15" x14ac:dyDescent="0.2">
      <c r="A7" s="1" t="s">
        <v>104</v>
      </c>
      <c r="B7" s="64">
        <v>15000</v>
      </c>
      <c r="C7" s="64">
        <v>15000</v>
      </c>
      <c r="D7" s="9">
        <v>0</v>
      </c>
      <c r="E7" s="24">
        <f>B7*3</f>
        <v>45000</v>
      </c>
      <c r="F7" s="65">
        <f>E7-C7</f>
        <v>30000</v>
      </c>
    </row>
    <row r="8" spans="1:6" ht="15.75" x14ac:dyDescent="0.25">
      <c r="A8" s="1" t="s">
        <v>82</v>
      </c>
      <c r="B8" s="9"/>
      <c r="C8" s="64">
        <v>3000</v>
      </c>
      <c r="D8" s="66">
        <v>3000</v>
      </c>
      <c r="E8" s="24">
        <v>0</v>
      </c>
      <c r="F8" s="65">
        <f>C8-B8</f>
        <v>3000</v>
      </c>
    </row>
    <row r="9" spans="1:6" ht="16.5" thickBot="1" x14ac:dyDescent="0.3">
      <c r="A9" s="61" t="s">
        <v>83</v>
      </c>
      <c r="B9" s="67">
        <f>SUM(B7:B8)</f>
        <v>15000</v>
      </c>
      <c r="C9" s="67">
        <f>SUM(C7:C8)</f>
        <v>18000</v>
      </c>
      <c r="D9" s="68">
        <f>SUM(D7:D8)</f>
        <v>3000</v>
      </c>
      <c r="E9" s="69">
        <f>SUM(E7:E8)</f>
        <v>45000</v>
      </c>
      <c r="F9" s="68">
        <f>SUM(F7:F8)</f>
        <v>33000</v>
      </c>
    </row>
    <row r="10" spans="1:6" ht="16.5" thickTop="1" x14ac:dyDescent="0.25">
      <c r="A10" s="1"/>
      <c r="B10" s="64"/>
      <c r="C10" s="64"/>
      <c r="D10" s="70"/>
      <c r="E10" s="24"/>
      <c r="F10" s="63"/>
    </row>
    <row r="11" spans="1:6" ht="15.75" x14ac:dyDescent="0.25">
      <c r="A11" s="61" t="s">
        <v>84</v>
      </c>
      <c r="B11" s="9"/>
      <c r="C11" s="9"/>
      <c r="D11" s="58"/>
      <c r="E11" s="24" t="s">
        <v>76</v>
      </c>
      <c r="F11" s="63"/>
    </row>
    <row r="12" spans="1:6" ht="15.75" x14ac:dyDescent="0.25">
      <c r="A12" s="1" t="s">
        <v>85</v>
      </c>
      <c r="B12" s="64">
        <v>2325</v>
      </c>
      <c r="C12" s="9"/>
      <c r="D12" s="66">
        <f>B12-C12</f>
        <v>2325</v>
      </c>
      <c r="E12" s="71">
        <f>B12</f>
        <v>2325</v>
      </c>
      <c r="F12" s="65">
        <f>E12-C12</f>
        <v>2325</v>
      </c>
    </row>
    <row r="13" spans="1:6" ht="15.75" x14ac:dyDescent="0.25">
      <c r="A13" s="1" t="s">
        <v>86</v>
      </c>
      <c r="B13" s="64">
        <v>6800</v>
      </c>
      <c r="C13" s="64">
        <v>6800</v>
      </c>
      <c r="D13" s="70">
        <f t="shared" ref="D13:D20" si="0">B13-C13</f>
        <v>0</v>
      </c>
      <c r="E13" s="24">
        <f>B13*3</f>
        <v>20400</v>
      </c>
      <c r="F13" s="65">
        <f t="shared" ref="F13:F20" si="1">E13-C13</f>
        <v>13600</v>
      </c>
    </row>
    <row r="14" spans="1:6" ht="15.75" x14ac:dyDescent="0.25">
      <c r="A14" s="1" t="s">
        <v>87</v>
      </c>
      <c r="B14" s="64">
        <v>1279</v>
      </c>
      <c r="C14" s="64">
        <v>1279</v>
      </c>
      <c r="D14" s="70">
        <f t="shared" si="0"/>
        <v>0</v>
      </c>
      <c r="E14" s="24">
        <v>3835</v>
      </c>
      <c r="F14" s="65">
        <f t="shared" si="1"/>
        <v>2556</v>
      </c>
    </row>
    <row r="15" spans="1:6" ht="15.75" x14ac:dyDescent="0.25">
      <c r="A15" s="1" t="s">
        <v>88</v>
      </c>
      <c r="B15" s="64">
        <v>1280</v>
      </c>
      <c r="C15" s="64">
        <v>1280</v>
      </c>
      <c r="D15" s="70">
        <f t="shared" si="0"/>
        <v>0</v>
      </c>
      <c r="E15" s="24">
        <f>B15*3</f>
        <v>3840</v>
      </c>
      <c r="F15" s="65">
        <f t="shared" si="1"/>
        <v>2560</v>
      </c>
    </row>
    <row r="16" spans="1:6" ht="15.75" x14ac:dyDescent="0.25">
      <c r="A16" s="1" t="s">
        <v>89</v>
      </c>
      <c r="B16" s="64">
        <v>1280</v>
      </c>
      <c r="C16" s="64">
        <v>1280</v>
      </c>
      <c r="D16" s="70">
        <f t="shared" si="0"/>
        <v>0</v>
      </c>
      <c r="E16" s="24">
        <f>B16*3</f>
        <v>3840</v>
      </c>
      <c r="F16" s="65">
        <f t="shared" si="1"/>
        <v>2560</v>
      </c>
    </row>
    <row r="17" spans="1:6" ht="15.75" x14ac:dyDescent="0.25">
      <c r="A17" s="1" t="s">
        <v>90</v>
      </c>
      <c r="B17" s="9">
        <v>160</v>
      </c>
      <c r="C17" s="9">
        <v>500</v>
      </c>
      <c r="D17" s="72">
        <f t="shared" si="0"/>
        <v>-340</v>
      </c>
      <c r="E17" s="24">
        <f>B17*3</f>
        <v>480</v>
      </c>
      <c r="F17" s="65">
        <f t="shared" si="1"/>
        <v>-20</v>
      </c>
    </row>
    <row r="18" spans="1:6" ht="15.75" x14ac:dyDescent="0.25">
      <c r="A18" s="1" t="s">
        <v>91</v>
      </c>
      <c r="B18" s="9">
        <v>680</v>
      </c>
      <c r="C18" s="9">
        <v>680</v>
      </c>
      <c r="D18" s="70">
        <f t="shared" si="0"/>
        <v>0</v>
      </c>
      <c r="E18" s="24">
        <f>B18*3</f>
        <v>2040</v>
      </c>
      <c r="F18" s="65">
        <f t="shared" si="1"/>
        <v>1360</v>
      </c>
    </row>
    <row r="19" spans="1:6" ht="15.75" x14ac:dyDescent="0.25">
      <c r="A19" s="1" t="s">
        <v>92</v>
      </c>
      <c r="B19" s="9">
        <v>400</v>
      </c>
      <c r="C19" s="9">
        <v>0</v>
      </c>
      <c r="D19" s="66">
        <f t="shared" si="0"/>
        <v>400</v>
      </c>
      <c r="E19" s="24">
        <v>400</v>
      </c>
      <c r="F19" s="65">
        <f t="shared" si="1"/>
        <v>400</v>
      </c>
    </row>
    <row r="20" spans="1:6" ht="15.75" x14ac:dyDescent="0.25">
      <c r="A20" s="1" t="s">
        <v>93</v>
      </c>
      <c r="B20" s="64">
        <v>2614</v>
      </c>
      <c r="C20" s="64">
        <v>2614</v>
      </c>
      <c r="D20" s="70">
        <f t="shared" si="0"/>
        <v>0</v>
      </c>
      <c r="E20" s="24">
        <v>7840</v>
      </c>
      <c r="F20" s="65">
        <f t="shared" si="1"/>
        <v>5226</v>
      </c>
    </row>
    <row r="21" spans="1:6" ht="16.5" thickBot="1" x14ac:dyDescent="0.3">
      <c r="A21" s="61" t="s">
        <v>15</v>
      </c>
      <c r="B21" s="73">
        <f>SUM(B12:B20)</f>
        <v>16818</v>
      </c>
      <c r="C21" s="73">
        <f>SUM(C12:C20)</f>
        <v>14433</v>
      </c>
      <c r="D21" s="74">
        <f>SUM(D12:D20)</f>
        <v>2385</v>
      </c>
      <c r="E21" s="75">
        <f>SUM(E12:E20)</f>
        <v>45000</v>
      </c>
      <c r="F21" s="74">
        <f>SUM(F12:F20)</f>
        <v>30567</v>
      </c>
    </row>
    <row r="22" spans="1:6" ht="15" x14ac:dyDescent="0.2">
      <c r="A22" s="1" t="s">
        <v>76</v>
      </c>
      <c r="B22" s="1" t="s">
        <v>76</v>
      </c>
      <c r="C22" s="1" t="s">
        <v>76</v>
      </c>
      <c r="D22" s="1" t="s">
        <v>76</v>
      </c>
      <c r="E22" s="1" t="s">
        <v>76</v>
      </c>
    </row>
    <row r="23" spans="1:6" ht="15.75" x14ac:dyDescent="0.25">
      <c r="A23" s="1" t="s">
        <v>94</v>
      </c>
      <c r="B23" s="76">
        <f>B9-B21</f>
        <v>-1818</v>
      </c>
      <c r="C23" s="76">
        <f>C9-C21</f>
        <v>3567</v>
      </c>
      <c r="E23" s="76">
        <f>E9-E21</f>
        <v>0</v>
      </c>
      <c r="F23" s="77">
        <f>F9-F21</f>
        <v>2433</v>
      </c>
    </row>
    <row r="24" spans="1:6" ht="15.75" x14ac:dyDescent="0.25">
      <c r="A24" s="1" t="s">
        <v>95</v>
      </c>
      <c r="B24" s="1"/>
      <c r="C24" s="1"/>
      <c r="D24" s="78">
        <f>D9+D21</f>
        <v>5385</v>
      </c>
      <c r="E24" s="1" t="s">
        <v>76</v>
      </c>
    </row>
    <row r="25" spans="1:6" x14ac:dyDescent="0.2">
      <c r="D25" t="s">
        <v>76</v>
      </c>
      <c r="E25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Adjustments to Accounts</vt:lpstr>
      <vt:lpstr>Management Accounts</vt:lpstr>
    </vt:vector>
  </TitlesOfParts>
  <Company>Satamoot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Genny Jones</cp:lastModifiedBy>
  <cp:lastPrinted>2008-02-11T12:16:08Z</cp:lastPrinted>
  <dcterms:created xsi:type="dcterms:W3CDTF">2007-11-20T16:30:24Z</dcterms:created>
  <dcterms:modified xsi:type="dcterms:W3CDTF">2024-03-05T15:29:31Z</dcterms:modified>
</cp:coreProperties>
</file>